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0730" windowHeight="11760"/>
  </bookViews>
  <sheets>
    <sheet name="Calcoli - Lezione 6" sheetId="2" r:id="rId1"/>
  </sheets>
  <definedNames>
    <definedName name="DevSt1">'Calcoli - Lezione 6'!$E$20</definedName>
    <definedName name="DevSt2">'Calcoli - Lezione 6'!$F$20</definedName>
    <definedName name="Peso1">'Calcoli - Lezione 6'!$D$30</definedName>
    <definedName name="Peso2">'Calcoli - Lezione 6'!$D$31</definedName>
    <definedName name="RetMkt1">'Calcoli - Lezione 6'!$C$10</definedName>
    <definedName name="RetMkt2">'Calcoli - Lezione 6'!$D$10</definedName>
    <definedName name="Risk_Return">'Calcoli - Lezione 6'!$F$44</definedName>
    <definedName name="solver_adj" localSheetId="0" hidden="1">'Calcoli - Lezione 6'!$D$30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'Calcoli - Lezione 6'!$D$30</definedName>
    <definedName name="solver_lhs2" localSheetId="0" hidden="1">'Calcoli - Lezione 6'!$D$30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2</definedName>
    <definedName name="solver_nwt" localSheetId="0" hidden="1">1</definedName>
    <definedName name="solver_opt" localSheetId="0" hidden="1">'Calcoli - Lezione 6'!$F$44</definedName>
    <definedName name="solver_pre" localSheetId="0" hidden="1">0.000001</definedName>
    <definedName name="solver_rbv" localSheetId="0" hidden="1">2</definedName>
    <definedName name="solver_rel1" localSheetId="0" hidden="1">1</definedName>
    <definedName name="solver_rel2" localSheetId="0" hidden="1">3</definedName>
    <definedName name="solver_rhs1" localSheetId="0" hidden="1">1</definedName>
    <definedName name="solver_rhs2" localSheetId="0" hidden="1">0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  <definedName name="VolMkt1">'Calcoli - Lezione 6'!$E$21</definedName>
    <definedName name="VolMkt2">'Calcoli - Lezione 6'!$F$21</definedName>
  </definedNames>
  <calcPr calcId="145621"/>
</workbook>
</file>

<file path=xl/calcChain.xml><?xml version="1.0" encoding="utf-8"?>
<calcChain xmlns="http://schemas.openxmlformats.org/spreadsheetml/2006/main">
  <c r="D31" i="2" l="1"/>
  <c r="D40" i="2" l="1"/>
  <c r="C40" i="2"/>
  <c r="E40" i="2" s="1"/>
  <c r="D39" i="2"/>
  <c r="C39" i="2"/>
  <c r="D38" i="2"/>
  <c r="C38" i="2"/>
  <c r="D37" i="2"/>
  <c r="C37" i="2"/>
  <c r="D36" i="2"/>
  <c r="C36" i="2"/>
  <c r="E36" i="2" s="1"/>
  <c r="D35" i="2"/>
  <c r="C35" i="2"/>
  <c r="D34" i="2"/>
  <c r="C34" i="2"/>
  <c r="F19" i="2"/>
  <c r="F18" i="2"/>
  <c r="F17" i="2"/>
  <c r="F16" i="2"/>
  <c r="F15" i="2"/>
  <c r="F14" i="2"/>
  <c r="E19" i="2"/>
  <c r="E18" i="2"/>
  <c r="E17" i="2"/>
  <c r="E16" i="2"/>
  <c r="E15" i="2"/>
  <c r="E14" i="2"/>
  <c r="D10" i="2"/>
  <c r="C10" i="2"/>
  <c r="E34" i="2" l="1"/>
  <c r="F43" i="2" s="1"/>
  <c r="E38" i="2"/>
  <c r="E35" i="2"/>
  <c r="E37" i="2"/>
  <c r="E39" i="2"/>
  <c r="F20" i="2"/>
  <c r="F21" i="2" s="1"/>
  <c r="F35" i="2" l="1"/>
  <c r="F36" i="2"/>
  <c r="E20" i="2"/>
  <c r="E21" i="2" s="1"/>
  <c r="F37" i="2" l="1"/>
  <c r="F38" i="2" l="1"/>
  <c r="F40" i="2" l="1"/>
  <c r="F39" i="2"/>
  <c r="F41" i="2" l="1"/>
  <c r="F42" i="2" s="1"/>
  <c r="F44" i="2" s="1"/>
</calcChain>
</file>

<file path=xl/sharedStrings.xml><?xml version="1.0" encoding="utf-8"?>
<sst xmlns="http://schemas.openxmlformats.org/spreadsheetml/2006/main" count="40" uniqueCount="22">
  <si>
    <t>Portfolio</t>
  </si>
  <si>
    <t>Mese 1</t>
  </si>
  <si>
    <t>Mese 2</t>
  </si>
  <si>
    <t>Mese 3</t>
  </si>
  <si>
    <t>Mese 4</t>
  </si>
  <si>
    <t>Mese 5</t>
  </si>
  <si>
    <t>Mese 6</t>
  </si>
  <si>
    <t>Mercato 1</t>
  </si>
  <si>
    <t>Mercato 2</t>
  </si>
  <si>
    <t>Prezzo iniziale</t>
  </si>
  <si>
    <t>Rendimenti Mercato 1</t>
  </si>
  <si>
    <t>Rendimenti Mercato 2</t>
  </si>
  <si>
    <t>Deviazione standard</t>
  </si>
  <si>
    <t>Volatilità (annualizzata)</t>
  </si>
  <si>
    <t>Rendimento al 6° mese</t>
  </si>
  <si>
    <t>Valore iniziale</t>
  </si>
  <si>
    <t>rendimenti</t>
  </si>
  <si>
    <t>Volatilità realizzata</t>
  </si>
  <si>
    <t>Rendimento realizzato</t>
  </si>
  <si>
    <t xml:space="preserve">Peso del Mercato 1: </t>
  </si>
  <si>
    <t xml:space="preserve">Peso del Mercato 2: </t>
  </si>
  <si>
    <t>Rapporto Rendimento/Rischio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</si>
</sst>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0.0"/>
    <numFmt numFmtId="166" formatCode="0.0000%"/>
    <numFmt numFmtId="167" formatCode="0.00000%"/>
    <numFmt numFmtId="168" formatCode="0.000%"/>
  </numFmts>
  <fonts count="14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.5"/>
      <color theme="0"/>
      <name val="Frutiger 45 Light"/>
      <family val="2"/>
    </font>
    <font>
      <sz val="10"/>
      <name val="Trebuchet MS"/>
      <family val="2"/>
    </font>
    <font>
      <sz val="10"/>
      <color theme="0"/>
      <name val="Frutiger 45 Light"/>
      <family val="2"/>
    </font>
    <font>
      <sz val="10"/>
      <name val="Frutiger 45 Light"/>
      <family val="2"/>
    </font>
    <font>
      <b/>
      <sz val="10"/>
      <color theme="3"/>
      <name val="Trebuchet MS"/>
      <family val="2"/>
    </font>
    <font>
      <sz val="10"/>
      <color theme="3"/>
      <name val="Trebuchet MS"/>
      <family val="2"/>
    </font>
    <font>
      <b/>
      <sz val="10"/>
      <color theme="0"/>
      <name val="Frutiger 45 Light"/>
      <family val="2"/>
    </font>
    <font>
      <u/>
      <sz val="10"/>
      <name val="Trebuchet MS"/>
      <family val="2"/>
    </font>
    <font>
      <b/>
      <sz val="10"/>
      <color theme="0"/>
      <name val="Trebuchet MS"/>
      <family val="2"/>
    </font>
    <font>
      <sz val="8"/>
      <name val="Trebuchet MS"/>
      <family val="2"/>
    </font>
    <font>
      <b/>
      <sz val="10"/>
      <color theme="3" tint="-0.499984740745262"/>
      <name val="Frutiger 45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hair">
        <color theme="4"/>
      </right>
      <top style="thin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thin">
        <color theme="4"/>
      </top>
      <bottom style="hair">
        <color theme="4"/>
      </bottom>
      <diagonal/>
    </border>
    <border>
      <left style="hair">
        <color theme="4"/>
      </left>
      <right style="thin">
        <color theme="4"/>
      </right>
      <top style="thin">
        <color theme="4"/>
      </top>
      <bottom style="hair">
        <color theme="4"/>
      </bottom>
      <diagonal/>
    </border>
    <border>
      <left style="thin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thin">
        <color theme="4"/>
      </right>
      <top style="hair">
        <color theme="4"/>
      </top>
      <bottom style="hair">
        <color theme="4"/>
      </bottom>
      <diagonal/>
    </border>
    <border>
      <left style="thin">
        <color theme="4"/>
      </left>
      <right style="hair">
        <color theme="4"/>
      </right>
      <top style="hair">
        <color theme="4"/>
      </top>
      <bottom style="thin">
        <color theme="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 style="thin">
        <color theme="4"/>
      </bottom>
      <diagonal/>
    </border>
    <border>
      <left style="hair">
        <color theme="4"/>
      </left>
      <right style="thin">
        <color theme="4"/>
      </right>
      <top style="hair">
        <color theme="4"/>
      </top>
      <bottom style="thin">
        <color theme="4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 style="hair">
        <color theme="4"/>
      </right>
      <top style="thin">
        <color theme="4"/>
      </top>
      <bottom style="hair">
        <color theme="4"/>
      </bottom>
      <diagonal/>
    </border>
    <border>
      <left/>
      <right style="hair">
        <color theme="4"/>
      </right>
      <top style="hair">
        <color theme="4"/>
      </top>
      <bottom style="hair">
        <color theme="4"/>
      </bottom>
      <diagonal/>
    </border>
    <border>
      <left/>
      <right style="hair">
        <color theme="4"/>
      </right>
      <top style="hair">
        <color theme="4"/>
      </top>
      <bottom style="thin">
        <color theme="4"/>
      </bottom>
      <diagonal/>
    </border>
    <border>
      <left/>
      <right style="thick">
        <color theme="0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165" fontId="4" fillId="0" borderId="0" xfId="0" applyNumberFormat="1" applyFont="1"/>
    <xf numFmtId="0" fontId="5" fillId="2" borderId="0" xfId="2" applyFont="1" applyAlignment="1">
      <alignment horizontal="center"/>
    </xf>
    <xf numFmtId="0" fontId="5" fillId="2" borderId="0" xfId="2" applyFont="1" applyAlignment="1">
      <alignment horizontal="center" vertical="center"/>
    </xf>
    <xf numFmtId="0" fontId="7" fillId="0" borderId="0" xfId="0" applyFont="1" applyAlignment="1">
      <alignment horizontal="right"/>
    </xf>
    <xf numFmtId="0" fontId="6" fillId="3" borderId="1" xfId="2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 applyAlignment="1">
      <alignment horizontal="right"/>
    </xf>
    <xf numFmtId="165" fontId="4" fillId="0" borderId="6" xfId="0" applyNumberFormat="1" applyFont="1" applyBorder="1"/>
    <xf numFmtId="166" fontId="4" fillId="0" borderId="6" xfId="1" applyNumberFormat="1" applyFont="1" applyBorder="1"/>
    <xf numFmtId="166" fontId="4" fillId="0" borderId="7" xfId="1" applyNumberFormat="1" applyFont="1" applyBorder="1"/>
    <xf numFmtId="0" fontId="4" fillId="0" borderId="8" xfId="0" applyFont="1" applyBorder="1" applyAlignment="1">
      <alignment horizontal="right"/>
    </xf>
    <xf numFmtId="165" fontId="4" fillId="0" borderId="9" xfId="0" applyNumberFormat="1" applyFont="1" applyBorder="1"/>
    <xf numFmtId="166" fontId="4" fillId="0" borderId="9" xfId="1" applyNumberFormat="1" applyFont="1" applyBorder="1"/>
    <xf numFmtId="166" fontId="4" fillId="0" borderId="10" xfId="1" applyNumberFormat="1" applyFont="1" applyBorder="1"/>
    <xf numFmtId="0" fontId="8" fillId="0" borderId="0" xfId="0" applyFont="1" applyAlignment="1">
      <alignment horizontal="right"/>
    </xf>
    <xf numFmtId="164" fontId="8" fillId="0" borderId="0" xfId="1" applyNumberFormat="1" applyFont="1"/>
    <xf numFmtId="164" fontId="9" fillId="2" borderId="11" xfId="1" applyNumberFormat="1" applyFont="1" applyFill="1" applyBorder="1" applyAlignment="1">
      <alignment horizontal="center"/>
    </xf>
    <xf numFmtId="0" fontId="10" fillId="0" borderId="0" xfId="0" applyFont="1"/>
    <xf numFmtId="0" fontId="4" fillId="0" borderId="13" xfId="0" applyFont="1" applyBorder="1" applyAlignment="1">
      <alignment horizontal="right"/>
    </xf>
    <xf numFmtId="2" fontId="4" fillId="0" borderId="14" xfId="0" applyNumberFormat="1" applyFont="1" applyBorder="1" applyAlignment="1">
      <alignment horizontal="right"/>
    </xf>
    <xf numFmtId="2" fontId="4" fillId="0" borderId="15" xfId="0" applyNumberFormat="1" applyFont="1" applyBorder="1" applyAlignment="1">
      <alignment horizontal="right"/>
    </xf>
    <xf numFmtId="0" fontId="7" fillId="4" borderId="0" xfId="2" applyFont="1" applyFill="1" applyAlignment="1">
      <alignment horizontal="center" vertical="center"/>
    </xf>
    <xf numFmtId="0" fontId="11" fillId="2" borderId="0" xfId="2" applyFont="1" applyAlignment="1">
      <alignment horizontal="center" vertical="center"/>
    </xf>
    <xf numFmtId="0" fontId="12" fillId="0" borderId="0" xfId="0" applyFont="1" applyAlignment="1">
      <alignment horizontal="center"/>
    </xf>
    <xf numFmtId="167" fontId="8" fillId="0" borderId="0" xfId="1" applyNumberFormat="1" applyFont="1"/>
    <xf numFmtId="10" fontId="9" fillId="2" borderId="11" xfId="1" applyNumberFormat="1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164" fontId="13" fillId="4" borderId="12" xfId="1" applyNumberFormat="1" applyFont="1" applyFill="1" applyBorder="1" applyAlignment="1">
      <alignment horizontal="center"/>
    </xf>
    <xf numFmtId="2" fontId="9" fillId="2" borderId="12" xfId="1" applyNumberFormat="1" applyFont="1" applyFill="1" applyBorder="1" applyAlignment="1">
      <alignment horizontal="center"/>
    </xf>
    <xf numFmtId="164" fontId="8" fillId="0" borderId="0" xfId="1" applyNumberFormat="1" applyFont="1" applyAlignment="1">
      <alignment horizontal="center"/>
    </xf>
    <xf numFmtId="168" fontId="8" fillId="0" borderId="0" xfId="1" applyNumberFormat="1" applyFont="1" applyAlignment="1"/>
    <xf numFmtId="0" fontId="7" fillId="0" borderId="0" xfId="0" applyFont="1" applyAlignment="1">
      <alignment horizontal="right"/>
    </xf>
    <xf numFmtId="0" fontId="7" fillId="0" borderId="16" xfId="0" applyFont="1" applyBorder="1" applyAlignment="1">
      <alignment horizontal="right"/>
    </xf>
  </cellXfs>
  <cellStyles count="3">
    <cellStyle name="Colore 1" xfId="2" builtinId="29"/>
    <cellStyle name="Normale" xfId="0" builtinId="0"/>
    <cellStyle name="Percentuale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9524</xdr:colOff>
      <xdr:row>0</xdr:row>
      <xdr:rowOff>885825</xdr:rowOff>
    </xdr:from>
    <xdr:ext cx="2457451" cy="436786"/>
    <xdr:sp macro="" textlink="">
      <xdr:nvSpPr>
        <xdr:cNvPr id="2" name="TextBox 1"/>
        <xdr:cNvSpPr txBox="1"/>
      </xdr:nvSpPr>
      <xdr:spPr>
        <a:xfrm>
          <a:off x="590549" y="885825"/>
          <a:ext cx="2457451" cy="436786"/>
        </a:xfrm>
        <a:prstGeom prst="rect">
          <a:avLst/>
        </a:prstGeom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it-IT" sz="1100"/>
            <a:t>Serie dei prezzi del Mercato 1 e del Mercato 2 (diverse  dalla lezione 5)</a:t>
          </a:r>
        </a:p>
      </xdr:txBody>
    </xdr:sp>
    <xdr:clientData/>
  </xdr:oneCellAnchor>
  <xdr:oneCellAnchor>
    <xdr:from>
      <xdr:col>1</xdr:col>
      <xdr:colOff>0</xdr:colOff>
      <xdr:row>10</xdr:row>
      <xdr:rowOff>704850</xdr:rowOff>
    </xdr:from>
    <xdr:ext cx="2457451" cy="436786"/>
    <xdr:sp macro="" textlink="">
      <xdr:nvSpPr>
        <xdr:cNvPr id="3" name="TextBox 2"/>
        <xdr:cNvSpPr txBox="1"/>
      </xdr:nvSpPr>
      <xdr:spPr>
        <a:xfrm>
          <a:off x="581025" y="3800475"/>
          <a:ext cx="2457451" cy="436786"/>
        </a:xfrm>
        <a:prstGeom prst="rect">
          <a:avLst/>
        </a:prstGeom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it-IT" sz="1100"/>
            <a:t>Calcolo della volatilità dei</a:t>
          </a:r>
          <a:r>
            <a:rPr lang="it-IT" sz="1100" baseline="0"/>
            <a:t> prezzi dei due mercati</a:t>
          </a:r>
          <a:endParaRPr lang="it-IT" sz="1100"/>
        </a:p>
      </xdr:txBody>
    </xdr:sp>
    <xdr:clientData/>
  </xdr:oneCellAnchor>
  <xdr:twoCellAnchor>
    <xdr:from>
      <xdr:col>7</xdr:col>
      <xdr:colOff>85725</xdr:colOff>
      <xdr:row>16</xdr:row>
      <xdr:rowOff>142876</xdr:rowOff>
    </xdr:from>
    <xdr:to>
      <xdr:col>10</xdr:col>
      <xdr:colOff>0</xdr:colOff>
      <xdr:row>19</xdr:row>
      <xdr:rowOff>171450</xdr:rowOff>
    </xdr:to>
    <xdr:sp macro="" textlink="">
      <xdr:nvSpPr>
        <xdr:cNvPr id="4" name="Line Callout 2 3"/>
        <xdr:cNvSpPr/>
      </xdr:nvSpPr>
      <xdr:spPr>
        <a:xfrm>
          <a:off x="5181600" y="4524376"/>
          <a:ext cx="1743075" cy="600074"/>
        </a:xfrm>
        <a:prstGeom prst="borderCallout2">
          <a:avLst>
            <a:gd name="adj1" fmla="val 48909"/>
            <a:gd name="adj2" fmla="val -3961"/>
            <a:gd name="adj3" fmla="val 48909"/>
            <a:gd name="adj4" fmla="val -17760"/>
            <a:gd name="adj5" fmla="val 85515"/>
            <a:gd name="adj6" fmla="val -38052"/>
          </a:avLst>
        </a:prstGeom>
        <a:solidFill>
          <a:schemeClr val="accent1">
            <a:lumMod val="20000"/>
            <a:lumOff val="80000"/>
          </a:schemeClr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000">
              <a:solidFill>
                <a:sysClr val="windowText" lastClr="000000"/>
              </a:solidFill>
            </a:rPr>
            <a:t>qui calcoliamo la deviazione standard dei rendimenti di ciascun mercato</a:t>
          </a:r>
        </a:p>
      </xdr:txBody>
    </xdr:sp>
    <xdr:clientData/>
  </xdr:twoCellAnchor>
  <xdr:twoCellAnchor>
    <xdr:from>
      <xdr:col>5</xdr:col>
      <xdr:colOff>409572</xdr:colOff>
      <xdr:row>21</xdr:row>
      <xdr:rowOff>133350</xdr:rowOff>
    </xdr:from>
    <xdr:to>
      <xdr:col>8</xdr:col>
      <xdr:colOff>419099</xdr:colOff>
      <xdr:row>24</xdr:row>
      <xdr:rowOff>142876</xdr:rowOff>
    </xdr:to>
    <xdr:sp macro="" textlink="">
      <xdr:nvSpPr>
        <xdr:cNvPr id="5" name="Line Callout 2 4"/>
        <xdr:cNvSpPr/>
      </xdr:nvSpPr>
      <xdr:spPr>
        <a:xfrm>
          <a:off x="4171947" y="6467475"/>
          <a:ext cx="1952627" cy="581026"/>
        </a:xfrm>
        <a:prstGeom prst="borderCallout2">
          <a:avLst>
            <a:gd name="adj1" fmla="val 46410"/>
            <a:gd name="adj2" fmla="val -2367"/>
            <a:gd name="adj3" fmla="val 38963"/>
            <a:gd name="adj4" fmla="val -14395"/>
            <a:gd name="adj5" fmla="val -11178"/>
            <a:gd name="adj6" fmla="val -20072"/>
          </a:avLst>
        </a:prstGeom>
        <a:solidFill>
          <a:srgbClr val="FFFF99"/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000">
              <a:solidFill>
                <a:sysClr val="windowText" lastClr="000000"/>
              </a:solidFill>
            </a:rPr>
            <a:t>Anche le previsioni di volatilità si sono rivelate errate</a:t>
          </a:r>
          <a:r>
            <a:rPr lang="it-IT" sz="1000" baseline="0">
              <a:solidFill>
                <a:sysClr val="windowText" lastClr="000000"/>
              </a:solidFill>
            </a:rPr>
            <a:t> in senso assoluto ma non in termini relativi</a:t>
          </a:r>
          <a:endParaRPr lang="it-IT" sz="10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0</xdr:colOff>
      <xdr:row>26</xdr:row>
      <xdr:rowOff>47625</xdr:rowOff>
    </xdr:from>
    <xdr:ext cx="2466975" cy="446701"/>
    <xdr:sp macro="" textlink="">
      <xdr:nvSpPr>
        <xdr:cNvPr id="14" name="TextBox 10"/>
        <xdr:cNvSpPr txBox="1"/>
      </xdr:nvSpPr>
      <xdr:spPr>
        <a:xfrm>
          <a:off x="581025" y="7334250"/>
          <a:ext cx="2466975" cy="446701"/>
        </a:xfrm>
        <a:prstGeom prst="rect">
          <a:avLst/>
        </a:prstGeom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it-IT" sz="1100"/>
            <a:t>SIMULAZIONE DELL'ANDAMENTO DEL PORTAFOGLIO SCELTO</a:t>
          </a:r>
        </a:p>
      </xdr:txBody>
    </xdr:sp>
    <xdr:clientData/>
  </xdr:oneCellAnchor>
  <xdr:twoCellAnchor>
    <xdr:from>
      <xdr:col>0</xdr:col>
      <xdr:colOff>66675</xdr:colOff>
      <xdr:row>0</xdr:row>
      <xdr:rowOff>19050</xdr:rowOff>
    </xdr:from>
    <xdr:to>
      <xdr:col>14</xdr:col>
      <xdr:colOff>95250</xdr:colOff>
      <xdr:row>0</xdr:row>
      <xdr:rowOff>723900</xdr:rowOff>
    </xdr:to>
    <xdr:sp macro="" textlink="">
      <xdr:nvSpPr>
        <xdr:cNvPr id="6" name="CasellaDiTesto 5"/>
        <xdr:cNvSpPr txBox="1"/>
      </xdr:nvSpPr>
      <xdr:spPr>
        <a:xfrm>
          <a:off x="66675" y="19050"/>
          <a:ext cx="9391650" cy="70485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800"/>
            <a:t>Allegato</a:t>
          </a:r>
          <a:r>
            <a:rPr lang="it-IT" sz="1800" baseline="0"/>
            <a:t> alla Lezione  6 del Corso di Asset Allocation Quantitativa di nonsolofondi.it</a:t>
          </a:r>
          <a:endParaRPr lang="it-IT" sz="1800"/>
        </a:p>
      </xdr:txBody>
    </xdr:sp>
    <xdr:clientData/>
  </xdr:twoCellAnchor>
  <xdr:twoCellAnchor>
    <xdr:from>
      <xdr:col>7</xdr:col>
      <xdr:colOff>0</xdr:colOff>
      <xdr:row>40</xdr:row>
      <xdr:rowOff>171450</xdr:rowOff>
    </xdr:from>
    <xdr:to>
      <xdr:col>10</xdr:col>
      <xdr:colOff>600075</xdr:colOff>
      <xdr:row>43</xdr:row>
      <xdr:rowOff>19050</xdr:rowOff>
    </xdr:to>
    <xdr:sp macro="" textlink="">
      <xdr:nvSpPr>
        <xdr:cNvPr id="20" name="Line Callout 2 3"/>
        <xdr:cNvSpPr/>
      </xdr:nvSpPr>
      <xdr:spPr>
        <a:xfrm>
          <a:off x="5095875" y="10144125"/>
          <a:ext cx="2428875" cy="419100"/>
        </a:xfrm>
        <a:prstGeom prst="borderCallout2">
          <a:avLst>
            <a:gd name="adj1" fmla="val 60674"/>
            <a:gd name="adj2" fmla="val -2608"/>
            <a:gd name="adj3" fmla="val 59871"/>
            <a:gd name="adj4" fmla="val -12762"/>
            <a:gd name="adj5" fmla="val 117533"/>
            <a:gd name="adj6" fmla="val -24551"/>
          </a:avLst>
        </a:prstGeom>
        <a:solidFill>
          <a:schemeClr val="accent1">
            <a:lumMod val="20000"/>
            <a:lumOff val="80000"/>
          </a:schemeClr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050">
              <a:solidFill>
                <a:sysClr val="windowText" lastClr="000000"/>
              </a:solidFill>
            </a:rPr>
            <a:t>Questo valore diventa</a:t>
          </a:r>
          <a:r>
            <a:rPr lang="it-IT" sz="1050" baseline="0">
              <a:solidFill>
                <a:sysClr val="windowText" lastClr="000000"/>
              </a:solidFill>
            </a:rPr>
            <a:t> massimo quando il peso del Mercato 1 è pari al 45%</a:t>
          </a:r>
          <a:endParaRPr lang="it-IT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38100</xdr:colOff>
      <xdr:row>10</xdr:row>
      <xdr:rowOff>161925</xdr:rowOff>
    </xdr:from>
    <xdr:to>
      <xdr:col>6</xdr:col>
      <xdr:colOff>600075</xdr:colOff>
      <xdr:row>10</xdr:row>
      <xdr:rowOff>771525</xdr:rowOff>
    </xdr:to>
    <xdr:sp macro="" textlink="">
      <xdr:nvSpPr>
        <xdr:cNvPr id="16" name="Line Callout 2 3"/>
        <xdr:cNvSpPr/>
      </xdr:nvSpPr>
      <xdr:spPr>
        <a:xfrm>
          <a:off x="3076575" y="3257550"/>
          <a:ext cx="2009775" cy="609600"/>
        </a:xfrm>
        <a:prstGeom prst="borderCallout2">
          <a:avLst>
            <a:gd name="adj1" fmla="val 33283"/>
            <a:gd name="adj2" fmla="val -1117"/>
            <a:gd name="adj3" fmla="val 33284"/>
            <a:gd name="adj4" fmla="val -19182"/>
            <a:gd name="adj5" fmla="val -17561"/>
            <a:gd name="adj6" fmla="val -38559"/>
          </a:avLst>
        </a:prstGeom>
        <a:solidFill>
          <a:srgbClr val="FFFF99"/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000">
              <a:solidFill>
                <a:sysClr val="windowText" lastClr="000000"/>
              </a:solidFill>
            </a:rPr>
            <a:t>I rendimenti dei mercati 1 e 2</a:t>
          </a:r>
          <a:r>
            <a:rPr lang="it-IT" sz="1000" baseline="0">
              <a:solidFill>
                <a:sysClr val="windowText" lastClr="000000"/>
              </a:solidFill>
            </a:rPr>
            <a:t> sono diversi da quanto previsto in senso assoluto, ma non in termini relativi</a:t>
          </a:r>
          <a:endParaRPr lang="it-IT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533399</xdr:colOff>
      <xdr:row>26</xdr:row>
      <xdr:rowOff>114300</xdr:rowOff>
    </xdr:from>
    <xdr:to>
      <xdr:col>8</xdr:col>
      <xdr:colOff>381000</xdr:colOff>
      <xdr:row>30</xdr:row>
      <xdr:rowOff>190500</xdr:rowOff>
    </xdr:to>
    <xdr:sp macro="" textlink="">
      <xdr:nvSpPr>
        <xdr:cNvPr id="7" name="Fumetto 2 6"/>
        <xdr:cNvSpPr/>
      </xdr:nvSpPr>
      <xdr:spPr>
        <a:xfrm>
          <a:off x="3571874" y="7400925"/>
          <a:ext cx="2514601" cy="847725"/>
        </a:xfrm>
        <a:prstGeom prst="wedgeRoundRectCallout">
          <a:avLst>
            <a:gd name="adj1" fmla="val -70681"/>
            <a:gd name="adj2" fmla="val 14140"/>
            <a:gd name="adj3" fmla="val 16667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lang="it-IT" sz="1050"/>
            <a:t>Modificare</a:t>
          </a:r>
          <a:r>
            <a:rPr lang="it-IT" sz="1050" baseline="0"/>
            <a:t> liberamente il peso del Mercato 1 per verificare che , effettivamente, un peso del 45% massimizza il rapporto rischio rendimento</a:t>
          </a:r>
          <a:endParaRPr lang="it-IT" sz="105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5"/>
  <sheetViews>
    <sheetView tabSelected="1" workbookViewId="0">
      <selection activeCell="E1" sqref="E1"/>
    </sheetView>
  </sheetViews>
  <sheetFormatPr defaultRowHeight="15"/>
  <cols>
    <col min="1" max="1" width="8.7109375" style="1" customWidth="1"/>
    <col min="2" max="2" width="14.5703125" style="1" customWidth="1"/>
    <col min="3" max="4" width="11.140625" style="1" customWidth="1"/>
    <col min="5" max="6" width="10.85546875" style="1" customWidth="1"/>
    <col min="7" max="16384" width="9.140625" style="1"/>
  </cols>
  <sheetData>
    <row r="1" spans="2:6" ht="108.75" customHeight="1"/>
    <row r="2" spans="2:6">
      <c r="C2" s="4" t="s">
        <v>7</v>
      </c>
      <c r="D2" s="4" t="s">
        <v>8</v>
      </c>
    </row>
    <row r="3" spans="2:6">
      <c r="B3" s="2" t="s">
        <v>9</v>
      </c>
      <c r="C3" s="1">
        <v>100</v>
      </c>
      <c r="D3" s="1">
        <v>100</v>
      </c>
    </row>
    <row r="4" spans="2:6">
      <c r="B4" s="2" t="s">
        <v>1</v>
      </c>
      <c r="C4" s="3">
        <v>101.49999999999999</v>
      </c>
      <c r="D4" s="3">
        <v>100.49999999999999</v>
      </c>
    </row>
    <row r="5" spans="2:6">
      <c r="B5" s="2" t="s">
        <v>2</v>
      </c>
      <c r="C5" s="3">
        <v>102.51499999999999</v>
      </c>
      <c r="D5" s="3">
        <v>98.992499999999978</v>
      </c>
    </row>
    <row r="6" spans="2:6">
      <c r="B6" s="2" t="s">
        <v>3</v>
      </c>
      <c r="C6" s="3">
        <v>100.97727499999999</v>
      </c>
      <c r="D6" s="3">
        <v>100.97234999999998</v>
      </c>
    </row>
    <row r="7" spans="2:6">
      <c r="B7" s="2" t="s">
        <v>4</v>
      </c>
      <c r="C7" s="3">
        <v>98.654797674999983</v>
      </c>
      <c r="D7" s="3">
        <v>104.60735459999998</v>
      </c>
    </row>
    <row r="8" spans="2:6">
      <c r="B8" s="2" t="s">
        <v>5</v>
      </c>
      <c r="C8" s="3">
        <v>99.641345651749987</v>
      </c>
      <c r="D8" s="3">
        <v>103.56128105399998</v>
      </c>
    </row>
    <row r="9" spans="2:6">
      <c r="B9" s="2" t="s">
        <v>6</v>
      </c>
      <c r="C9" s="3">
        <v>100.63775910826749</v>
      </c>
      <c r="D9" s="3">
        <v>107.49660973405199</v>
      </c>
    </row>
    <row r="10" spans="2:6">
      <c r="B10" s="6" t="s">
        <v>14</v>
      </c>
      <c r="C10" s="21">
        <f>C9/C3-1</f>
        <v>6.3775910826748827E-3</v>
      </c>
      <c r="D10" s="21">
        <f>D9/D3-1</f>
        <v>7.4966097340519955E-2</v>
      </c>
    </row>
    <row r="11" spans="2:6" ht="92.25" customHeight="1"/>
    <row r="12" spans="2:6" ht="27.75" customHeight="1">
      <c r="C12" s="5" t="s">
        <v>7</v>
      </c>
      <c r="D12" s="5" t="s">
        <v>8</v>
      </c>
      <c r="E12" s="7" t="s">
        <v>10</v>
      </c>
      <c r="F12" s="7" t="s">
        <v>11</v>
      </c>
    </row>
    <row r="13" spans="2:6">
      <c r="B13" s="8" t="s">
        <v>9</v>
      </c>
      <c r="C13" s="9">
        <v>100</v>
      </c>
      <c r="D13" s="9">
        <v>100</v>
      </c>
      <c r="E13" s="9"/>
      <c r="F13" s="10"/>
    </row>
    <row r="14" spans="2:6">
      <c r="B14" s="11" t="s">
        <v>1</v>
      </c>
      <c r="C14" s="12">
        <v>101.49999999999999</v>
      </c>
      <c r="D14" s="12">
        <v>100.49999999999999</v>
      </c>
      <c r="E14" s="13">
        <f>C14/C13-1</f>
        <v>1.4999999999999902E-2</v>
      </c>
      <c r="F14" s="14">
        <f>D14/D13-1</f>
        <v>4.9999999999998934E-3</v>
      </c>
    </row>
    <row r="15" spans="2:6">
      <c r="B15" s="11" t="s">
        <v>2</v>
      </c>
      <c r="C15" s="12">
        <v>102.51499999999999</v>
      </c>
      <c r="D15" s="12">
        <v>98.992499999999978</v>
      </c>
      <c r="E15" s="13">
        <f t="shared" ref="E15:F19" si="0">C15/C14-1</f>
        <v>1.0000000000000009E-2</v>
      </c>
      <c r="F15" s="14">
        <f t="shared" si="0"/>
        <v>-1.5000000000000124E-2</v>
      </c>
    </row>
    <row r="16" spans="2:6">
      <c r="B16" s="11" t="s">
        <v>3</v>
      </c>
      <c r="C16" s="12">
        <v>100.97727499999999</v>
      </c>
      <c r="D16" s="12">
        <v>100.97234999999998</v>
      </c>
      <c r="E16" s="13">
        <f t="shared" si="0"/>
        <v>-1.4999999999999902E-2</v>
      </c>
      <c r="F16" s="14">
        <f t="shared" si="0"/>
        <v>2.0000000000000018E-2</v>
      </c>
    </row>
    <row r="17" spans="2:6">
      <c r="B17" s="11" t="s">
        <v>4</v>
      </c>
      <c r="C17" s="12">
        <v>98.654797674999983</v>
      </c>
      <c r="D17" s="12">
        <v>104.60735459999998</v>
      </c>
      <c r="E17" s="13">
        <f t="shared" si="0"/>
        <v>-2.3000000000000131E-2</v>
      </c>
      <c r="F17" s="14">
        <f t="shared" si="0"/>
        <v>3.6000000000000032E-2</v>
      </c>
    </row>
    <row r="18" spans="2:6">
      <c r="B18" s="11" t="s">
        <v>5</v>
      </c>
      <c r="C18" s="12">
        <v>99.641345651749987</v>
      </c>
      <c r="D18" s="12">
        <v>103.56128105399998</v>
      </c>
      <c r="E18" s="13">
        <f t="shared" si="0"/>
        <v>1.0000000000000009E-2</v>
      </c>
      <c r="F18" s="14">
        <f t="shared" si="0"/>
        <v>-1.0000000000000009E-2</v>
      </c>
    </row>
    <row r="19" spans="2:6">
      <c r="B19" s="15" t="s">
        <v>6</v>
      </c>
      <c r="C19" s="16">
        <v>100.63775910826749</v>
      </c>
      <c r="D19" s="16">
        <v>107.49660973405199</v>
      </c>
      <c r="E19" s="17">
        <f t="shared" si="0"/>
        <v>1.0000000000000009E-2</v>
      </c>
      <c r="F19" s="18">
        <f t="shared" si="0"/>
        <v>3.8000000000000034E-2</v>
      </c>
    </row>
    <row r="20" spans="2:6">
      <c r="D20" s="19" t="s">
        <v>12</v>
      </c>
      <c r="E20" s="20">
        <f>STDEV(E14:E19)</f>
        <v>1.5942605391424166E-2</v>
      </c>
      <c r="F20" s="20">
        <f>STDEV(F14:F19)</f>
        <v>2.2703891002792211E-2</v>
      </c>
    </row>
    <row r="21" spans="2:6">
      <c r="D21" s="6" t="s">
        <v>13</v>
      </c>
      <c r="E21" s="30">
        <f>DevSt1*SQRT(12)</f>
        <v>5.5226805085936324E-2</v>
      </c>
      <c r="F21" s="30">
        <f>DevSt2*SQRT(12)</f>
        <v>7.8648585492684026E-2</v>
      </c>
    </row>
    <row r="28" spans="2:6">
      <c r="B28" s="22"/>
    </row>
    <row r="30" spans="2:6" ht="15.75" thickBot="1">
      <c r="B30" s="36" t="s">
        <v>19</v>
      </c>
      <c r="C30" s="37"/>
      <c r="D30" s="32">
        <v>0.45</v>
      </c>
    </row>
    <row r="31" spans="2:6" ht="15.75" thickTop="1">
      <c r="B31" s="36" t="s">
        <v>20</v>
      </c>
      <c r="C31" s="37"/>
      <c r="D31" s="34">
        <f>1-Peso1</f>
        <v>0.55000000000000004</v>
      </c>
    </row>
    <row r="33" spans="2:6">
      <c r="B33" s="2"/>
      <c r="C33" s="26" t="s">
        <v>7</v>
      </c>
      <c r="D33" s="26" t="s">
        <v>8</v>
      </c>
      <c r="E33" s="27" t="s">
        <v>0</v>
      </c>
      <c r="F33" s="28" t="s">
        <v>16</v>
      </c>
    </row>
    <row r="34" spans="2:6">
      <c r="B34" s="8" t="s">
        <v>15</v>
      </c>
      <c r="C34" s="23">
        <f t="shared" ref="C34:D36" si="1">C3</f>
        <v>100</v>
      </c>
      <c r="D34" s="23">
        <f t="shared" si="1"/>
        <v>100</v>
      </c>
      <c r="E34" s="9">
        <f t="shared" ref="E34:E40" si="2">Peso1*C34+Peso2*D34</f>
        <v>100</v>
      </c>
      <c r="F34" s="10"/>
    </row>
    <row r="35" spans="2:6">
      <c r="B35" s="11" t="s">
        <v>1</v>
      </c>
      <c r="C35" s="24">
        <f t="shared" si="1"/>
        <v>101.49999999999999</v>
      </c>
      <c r="D35" s="24">
        <f t="shared" si="1"/>
        <v>100.49999999999999</v>
      </c>
      <c r="E35" s="12">
        <f t="shared" si="2"/>
        <v>100.94999999999999</v>
      </c>
      <c r="F35" s="14">
        <f>E35/E34-1</f>
        <v>9.4999999999998419E-3</v>
      </c>
    </row>
    <row r="36" spans="2:6">
      <c r="B36" s="11" t="s">
        <v>2</v>
      </c>
      <c r="C36" s="24">
        <f t="shared" si="1"/>
        <v>102.51499999999999</v>
      </c>
      <c r="D36" s="24">
        <f t="shared" si="1"/>
        <v>98.992499999999978</v>
      </c>
      <c r="E36" s="12">
        <f t="shared" si="2"/>
        <v>100.57762499999998</v>
      </c>
      <c r="F36" s="14">
        <f t="shared" ref="F36:F40" si="3">E36/E35-1</f>
        <v>-3.6887072808321486E-3</v>
      </c>
    </row>
    <row r="37" spans="2:6">
      <c r="B37" s="11" t="s">
        <v>3</v>
      </c>
      <c r="C37" s="24">
        <f t="shared" ref="C37:D37" si="4">C6</f>
        <v>100.97727499999999</v>
      </c>
      <c r="D37" s="24">
        <f t="shared" si="4"/>
        <v>100.97234999999998</v>
      </c>
      <c r="E37" s="12">
        <f t="shared" si="2"/>
        <v>100.97456625</v>
      </c>
      <c r="F37" s="14">
        <f t="shared" si="3"/>
        <v>3.946615860138003E-3</v>
      </c>
    </row>
    <row r="38" spans="2:6">
      <c r="B38" s="11" t="s">
        <v>4</v>
      </c>
      <c r="C38" s="24">
        <f t="shared" ref="C38:D38" si="5">C7</f>
        <v>98.654797674999983</v>
      </c>
      <c r="D38" s="24">
        <f t="shared" si="5"/>
        <v>104.60735459999998</v>
      </c>
      <c r="E38" s="12">
        <f t="shared" si="2"/>
        <v>101.92870398374998</v>
      </c>
      <c r="F38" s="14">
        <f t="shared" si="3"/>
        <v>9.4492877680472098E-3</v>
      </c>
    </row>
    <row r="39" spans="2:6">
      <c r="B39" s="11" t="s">
        <v>5</v>
      </c>
      <c r="C39" s="24">
        <f t="shared" ref="C39:D39" si="6">C8</f>
        <v>99.641345651749987</v>
      </c>
      <c r="D39" s="24">
        <f t="shared" si="6"/>
        <v>103.56128105399998</v>
      </c>
      <c r="E39" s="12">
        <f t="shared" si="2"/>
        <v>101.79731012298748</v>
      </c>
      <c r="F39" s="14">
        <f t="shared" si="3"/>
        <v>-1.2890761446692212E-3</v>
      </c>
    </row>
    <row r="40" spans="2:6">
      <c r="B40" s="15" t="s">
        <v>6</v>
      </c>
      <c r="C40" s="25">
        <f t="shared" ref="C40:D40" si="7">C9</f>
        <v>100.63775910826749</v>
      </c>
      <c r="D40" s="25">
        <f t="shared" si="7"/>
        <v>107.49660973405199</v>
      </c>
      <c r="E40" s="16">
        <f t="shared" si="2"/>
        <v>104.41012695244896</v>
      </c>
      <c r="F40" s="18">
        <f t="shared" si="3"/>
        <v>2.5666855305948477E-2</v>
      </c>
    </row>
    <row r="41" spans="2:6">
      <c r="E41" s="19" t="s">
        <v>12</v>
      </c>
      <c r="F41" s="29">
        <f>STDEV(F35:F40)</f>
        <v>1.0512489788149717E-2</v>
      </c>
    </row>
    <row r="42" spans="2:6">
      <c r="E42" s="6" t="s">
        <v>17</v>
      </c>
      <c r="F42" s="35">
        <f>F41*SQRT(12)</f>
        <v>3.6416332854248584E-2</v>
      </c>
    </row>
    <row r="43" spans="2:6">
      <c r="E43" s="6" t="s">
        <v>18</v>
      </c>
      <c r="F43" s="35">
        <f>E40/E34-1</f>
        <v>4.4101269524489561E-2</v>
      </c>
    </row>
    <row r="44" spans="2:6" ht="15.75" thickBot="1">
      <c r="E44" s="31" t="s">
        <v>21</v>
      </c>
      <c r="F44" s="33">
        <f>F43/F42</f>
        <v>1.2110299436519016</v>
      </c>
    </row>
    <row r="45" spans="2:6" ht="15.75" thickTop="1"/>
  </sheetData>
  <mergeCells count="2">
    <mergeCell ref="B30:C30"/>
    <mergeCell ref="B31:C31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9</vt:i4>
      </vt:variant>
    </vt:vector>
  </HeadingPairs>
  <TitlesOfParts>
    <vt:vector size="10" baseType="lpstr">
      <vt:lpstr>Calcoli - Lezione 6</vt:lpstr>
      <vt:lpstr>DevSt1</vt:lpstr>
      <vt:lpstr>DevSt2</vt:lpstr>
      <vt:lpstr>Peso1</vt:lpstr>
      <vt:lpstr>Peso2</vt:lpstr>
      <vt:lpstr>RetMkt1</vt:lpstr>
      <vt:lpstr>RetMkt2</vt:lpstr>
      <vt:lpstr>Risk_Return</vt:lpstr>
      <vt:lpstr>VolMkt1</vt:lpstr>
      <vt:lpstr>VolMkt2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</dc:creator>
  <cp:lastModifiedBy>Alberto</cp:lastModifiedBy>
  <cp:lastPrinted>2011-12-17T21:31:25Z</cp:lastPrinted>
  <dcterms:created xsi:type="dcterms:W3CDTF">2011-12-17T21:05:56Z</dcterms:created>
  <dcterms:modified xsi:type="dcterms:W3CDTF">2014-07-29T09:28:19Z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1033</vt:lpwstr>
  </property>
  <property fmtid="{D5CDD505-2E9C-101B-9397-08002B2CF9AE}" pid="3" name="Create_Backup">
    <vt:lpwstr>3</vt:lpwstr>
  </property>
  <property fmtid="{D5CDD505-2E9C-101B-9397-08002B2CF9AE}" pid="4" name="Workbook_Font">
    <vt:lpwstr>Frutiger 45 Light</vt:lpwstr>
  </property>
  <property fmtid="{D5CDD505-2E9C-101B-9397-08002B2CF9AE}" pid="5" name="Workbook_FontSize">
    <vt:lpwstr>10</vt:lpwstr>
  </property>
  <property fmtid="{D5CDD505-2E9C-101B-9397-08002B2CF9AE}" pid="6" name="Average_Translated">
    <vt:lpwstr>Average</vt:lpwstr>
  </property>
  <property fmtid="{D5CDD505-2E9C-101B-9397-08002B2CF9AE}" pid="7" name="Thick_Lines">
    <vt:lpwstr>0</vt:lpwstr>
  </property>
  <property fmtid="{D5CDD505-2E9C-101B-9397-08002B2CF9AE}" pid="8" name="Num_Categories_On_XAxis">
    <vt:lpwstr>6</vt:lpwstr>
  </property>
  <property fmtid="{D5CDD505-2E9C-101B-9397-08002B2CF9AE}" pid="9" name="Share_PX_Label">
    <vt:lpwstr>Stock price</vt:lpwstr>
  </property>
  <property fmtid="{D5CDD505-2E9C-101B-9397-08002B2CF9AE}" pid="10" name="Volume_Label">
    <vt:lpwstr>Volume (000s)</vt:lpwstr>
  </property>
  <property fmtid="{D5CDD505-2E9C-101B-9397-08002B2CF9AE}" pid="11" name="Stock_Volume_XAxis_Label">
    <vt:lpwstr>Closing date</vt:lpwstr>
  </property>
  <property fmtid="{D5CDD505-2E9C-101B-9397-08002B2CF9AE}" pid="12" name="Pie_Chart_Labels">
    <vt:lpwstr>-1</vt:lpwstr>
  </property>
  <property fmtid="{D5CDD505-2E9C-101B-9397-08002B2CF9AE}" pid="13" name="Pie_Chart_Legend">
    <vt:lpwstr>0</vt:lpwstr>
  </property>
  <property fmtid="{D5CDD505-2E9C-101B-9397-08002B2CF9AE}" pid="14" name="Annotation_Add_Date">
    <vt:lpwstr>-1</vt:lpwstr>
  </property>
  <property fmtid="{D5CDD505-2E9C-101B-9397-08002B2CF9AE}" pid="15" name="Annotation_Date_Bold">
    <vt:lpwstr>-1</vt:lpwstr>
  </property>
  <property fmtid="{D5CDD505-2E9C-101B-9397-08002B2CF9AE}" pid="16" name="Annotation_Date_Format">
    <vt:lpwstr>F1</vt:lpwstr>
  </property>
  <property fmtid="{D5CDD505-2E9C-101B-9397-08002B2CF9AE}" pid="17" name="ShowGridlines">
    <vt:lpwstr>-1</vt:lpwstr>
  </property>
  <property fmtid="{D5CDD505-2E9C-101B-9397-08002B2CF9AE}" pid="18" name="ShowYAxis">
    <vt:lpwstr>0</vt:lpwstr>
  </property>
  <property fmtid="{D5CDD505-2E9C-101B-9397-08002B2CF9AE}" pid="19" name="UseStackWhiteBorder">
    <vt:lpwstr>-1</vt:lpwstr>
  </property>
  <property fmtid="{D5CDD505-2E9C-101B-9397-08002B2CF9AE}" pid="20" name="UseDashStyle">
    <vt:lpwstr>0</vt:lpwstr>
  </property>
</Properties>
</file>